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Трекер проекта" sheetId="1" state="visible" r:id="rId1"/>
    <sheet xmlns:r="http://schemas.openxmlformats.org/officeDocument/2006/relationships" name="Список процессов" sheetId="2" state="visible" r:id="rId2"/>
    <sheet xmlns:r="http://schemas.openxmlformats.org/officeDocument/2006/relationships" name="Учёт мулине" sheetId="3" state="visible" r:id="rId3"/>
    <sheet xmlns:r="http://schemas.openxmlformats.org/officeDocument/2006/relationships" name="Как пользоваться"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Трекер проекта вышивки крестом</t>
        </is>
      </c>
    </row>
    <row r="2">
      <c r="A2" s="2" t="inlineStr">
        <is>
          <t>Заполните жёлтые ячейки. Синие посчитаются сами. Бесплатный шаблон с stitchthis.io</t>
        </is>
      </c>
    </row>
    <row r="4">
      <c r="A4" s="3" t="inlineStr">
        <is>
          <t>Название работы</t>
        </is>
      </c>
      <c r="B4" s="4" t="inlineStr">
        <is>
          <t>Моя вышивка крестом</t>
        </is>
      </c>
    </row>
    <row r="5">
      <c r="A5" s="3" t="inlineStr">
        <is>
          <t>Ширина (крестиков)</t>
        </is>
      </c>
      <c r="B5" s="5" t="n">
        <v>150</v>
      </c>
    </row>
    <row r="6">
      <c r="A6" s="3" t="inlineStr">
        <is>
          <t>Высота (крестиков)</t>
        </is>
      </c>
      <c r="B6" s="5" t="n">
        <v>200</v>
      </c>
    </row>
    <row r="7">
      <c r="A7" s="3" t="inlineStr">
        <is>
          <t>Покрытие (%)</t>
        </is>
      </c>
      <c r="B7" s="5" t="n">
        <v>80</v>
      </c>
    </row>
    <row r="8">
      <c r="A8" s="3" t="inlineStr">
        <is>
          <t>Всего крестиков (оставьте пустым, чтобы считать ширина x высота x покрытие)</t>
        </is>
      </c>
      <c r="B8" s="6" t="n"/>
    </row>
    <row r="9">
      <c r="A9" s="3" t="inlineStr">
        <is>
          <t>Дата начала</t>
        </is>
      </c>
      <c r="B9" s="7" t="n">
        <v>46296</v>
      </c>
    </row>
    <row r="10">
      <c r="A10" s="3" t="inlineStr">
        <is>
          <t>Дней вышивки в неделю (1-7)</t>
        </is>
      </c>
      <c r="B10" s="5" t="n">
        <v>4</v>
      </c>
    </row>
    <row r="11">
      <c r="A11" s="8" t="inlineStr">
        <is>
          <t>Ваш прогресс</t>
        </is>
      </c>
    </row>
    <row r="12">
      <c r="A12" s="3" t="inlineStr">
        <is>
          <t>Всего крестиков</t>
        </is>
      </c>
      <c r="B12" s="9">
        <f>IF(B8&lt;&gt;"",B8,ROUND(B5*B6*B7/100,0))</f>
        <v/>
      </c>
    </row>
    <row r="13">
      <c r="A13" s="3" t="inlineStr">
        <is>
          <t>Вышито крестиков</t>
        </is>
      </c>
      <c r="B13" s="9">
        <f>SUM(C26:C1025)</f>
        <v/>
      </c>
    </row>
    <row r="14">
      <c r="A14" s="3" t="inlineStr">
        <is>
          <t>Осталось крестиков</t>
        </is>
      </c>
      <c r="B14" s="9">
        <f>MAX(0,B12-B13)</f>
        <v/>
      </c>
    </row>
    <row r="15">
      <c r="A15" s="3" t="inlineStr">
        <is>
          <t>Процент готовности</t>
        </is>
      </c>
      <c r="B15" s="10">
        <f>IFERROR(B13/B12,0)</f>
        <v/>
      </c>
    </row>
    <row r="16">
      <c r="A16" s="3" t="inlineStr">
        <is>
          <t>Дней вышивки</t>
        </is>
      </c>
      <c r="B16" s="11">
        <f>COUNTIF(C26:C1025,"&gt;0")</f>
        <v/>
      </c>
    </row>
    <row r="17">
      <c r="A17" s="3" t="inlineStr">
        <is>
          <t>Крестиков за день вышивки</t>
        </is>
      </c>
      <c r="B17" s="9">
        <f>IFERROR(B13/B16,0)</f>
        <v/>
      </c>
    </row>
    <row r="18">
      <c r="A18" s="3" t="inlineStr">
        <is>
          <t>Часов вышивки</t>
        </is>
      </c>
      <c r="B18" s="12">
        <f>SUM(D26:D1025)/60</f>
        <v/>
      </c>
    </row>
    <row r="19">
      <c r="A19" s="3" t="inlineStr">
        <is>
          <t>Крестиков в час</t>
        </is>
      </c>
      <c r="B19" s="9">
        <f>IFERROR(B13/B18,0)</f>
        <v/>
      </c>
    </row>
    <row r="20">
      <c r="A20" s="3" t="inlineStr">
        <is>
          <t>Осталось дней вышивки</t>
        </is>
      </c>
      <c r="B20" s="9">
        <f>IFERROR(ROUNDUP(B14/B17,0),"")</f>
        <v/>
      </c>
    </row>
    <row r="21">
      <c r="A21" s="3" t="inlineStr">
        <is>
          <t>Осталось календарных дней</t>
        </is>
      </c>
      <c r="B21" s="9">
        <f>IFERROR(ROUNDUP(B20*7/MIN(7,MAX(1,B10)),0),"")</f>
        <v/>
      </c>
    </row>
    <row r="22">
      <c r="A22" s="3" t="inlineStr">
        <is>
          <t>Примерная дата окончания</t>
        </is>
      </c>
      <c r="B22" s="13">
        <f>IF(B14=0,"Готово!",IF(B13=0,"Сначала запишите день вышивки",TODAY()+B21))</f>
        <v/>
      </c>
      <c r="C22" s="2" t="inlineStr">
        <is>
          <t>При вашем среднем темпе за день вышивки и количестве дней в неделю, указанном в B10.</t>
        </is>
      </c>
    </row>
    <row r="24">
      <c r="A24" s="8" t="inlineStr">
        <is>
          <t>Журнал вышивки: одна строка на день вышивки (два подхода в один день записывайте в одну строку)</t>
        </is>
      </c>
    </row>
    <row r="25">
      <c r="A25" s="14" t="inlineStr">
        <is>
          <t>Дата</t>
        </is>
      </c>
      <c r="B25" s="14" t="inlineStr">
        <is>
          <t>Заметки</t>
        </is>
      </c>
      <c r="C25" s="14" t="inlineStr">
        <is>
          <t>Крестики</t>
        </is>
      </c>
      <c r="D25" s="14" t="inlineStr">
        <is>
          <t>Минуты</t>
        </is>
      </c>
      <c r="E25" s="14" t="inlineStr">
        <is>
          <t>Нарастающий итог</t>
        </is>
      </c>
      <c r="F25" s="14" t="inlineStr">
        <is>
          <t>Процент готовности</t>
        </is>
      </c>
    </row>
    <row r="26">
      <c r="A26" s="15" t="n">
        <v>46296</v>
      </c>
      <c r="B26" s="16" t="inlineStr">
        <is>
          <t>Начала с левого верхнего угла</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Выходные</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Работа</t>
        </is>
      </c>
      <c r="B1" s="14" t="inlineStr">
        <is>
          <t>Дизайнер / источник</t>
        </is>
      </c>
      <c r="C1" s="14" t="inlineStr">
        <is>
          <t>Ширина</t>
        </is>
      </c>
      <c r="D1" s="14" t="inlineStr">
        <is>
          <t>Высота</t>
        </is>
      </c>
      <c r="E1" s="14" t="inlineStr">
        <is>
          <t>Покрытие %</t>
        </is>
      </c>
      <c r="F1" s="14" t="inlineStr">
        <is>
          <t>Вышито крестиков</t>
        </is>
      </c>
      <c r="G1" s="14" t="inlineStr">
        <is>
          <t>Дата начала</t>
        </is>
      </c>
      <c r="H1" s="14" t="inlineStr">
        <is>
          <t>Статус</t>
        </is>
      </c>
      <c r="I1" s="14" t="inlineStr">
        <is>
          <t>Заметки</t>
        </is>
      </c>
      <c r="J1" s="14" t="inlineStr">
        <is>
          <t>Всего крестиков</t>
        </is>
      </c>
      <c r="K1" s="14" t="inlineStr">
        <is>
          <t>Процент готовности</t>
        </is>
      </c>
      <c r="L1" s="14" t="inlineStr">
        <is>
          <t>Осталось крестиков</t>
        </is>
      </c>
      <c r="M1" s="14" t="inlineStr">
        <is>
          <t>Крестиков в день</t>
        </is>
      </c>
      <c r="N1" s="14" t="inlineStr">
        <is>
          <t>Примерная дата окончания</t>
        </is>
      </c>
    </row>
    <row r="2">
      <c r="A2" s="16" t="inlineStr">
        <is>
          <t>Зимняя деревня</t>
        </is>
      </c>
      <c r="B2" s="16" t="inlineStr">
        <is>
          <t>Дизайнер (пример)</t>
        </is>
      </c>
      <c r="C2" s="16" t="n">
        <v>180</v>
      </c>
      <c r="D2" s="16" t="n">
        <v>140</v>
      </c>
      <c r="E2" s="16" t="n">
        <v>85</v>
      </c>
      <c r="F2" s="16" t="n">
        <v>4210</v>
      </c>
      <c r="G2" s="15" t="n">
        <v>46277</v>
      </c>
      <c r="H2" s="16" t="inlineStr">
        <is>
          <t>В работе</t>
        </is>
      </c>
      <c r="I2" s="16" t="inlineStr">
        <is>
          <t>Парковка, блоки 10x10</t>
        </is>
      </c>
      <c r="J2" s="17">
        <f>IF(A2="","",ROUND(C2*D2*E2/100,0))</f>
        <v/>
      </c>
      <c r="K2" s="18">
        <f>IFERROR(F2/J2,"")</f>
        <v/>
      </c>
      <c r="L2" s="17">
        <f>IF(J2="","",MAX(0,J2-F2))</f>
        <v/>
      </c>
      <c r="M2" s="19">
        <f>IF(OR(G2="",F2=0),"",F2/MAX(1,TODAY()-G2+1))</f>
        <v/>
      </c>
      <c r="N2" s="20">
        <f>IF(L2="","",IF(L2=0,"Готово!",IF(M2="","",TODAY()+ROUNDUP(L2/M2,0))))</f>
        <v/>
      </c>
    </row>
    <row r="3">
      <c r="A3" s="16" t="inlineStr">
        <is>
          <t>Портрет питомца</t>
        </is>
      </c>
      <c r="B3" s="16" t="inlineStr">
        <is>
          <t>Создано в StitchThis</t>
        </is>
      </c>
      <c r="C3" s="16" t="n">
        <v>120</v>
      </c>
      <c r="D3" s="16" t="n">
        <v>150</v>
      </c>
      <c r="E3" s="16" t="n">
        <v>100</v>
      </c>
      <c r="F3" s="16" t="n">
        <v>9800</v>
      </c>
      <c r="G3" s="15" t="n">
        <v>46175</v>
      </c>
      <c r="H3" s="16" t="inlineStr">
        <is>
          <t>В работе</t>
        </is>
      </c>
      <c r="I3" s="16" t="inlineStr">
        <is>
          <t>Подарок к марту</t>
        </is>
      </c>
      <c r="J3" s="17">
        <f>IF(A3="","",ROUND(C3*D3*E3/100,0))</f>
        <v/>
      </c>
      <c r="K3" s="18">
        <f>IFERROR(F3/J3,"")</f>
        <v/>
      </c>
      <c r="L3" s="17">
        <f>IF(J3="","",MAX(0,J3-F3))</f>
        <v/>
      </c>
      <c r="M3" s="19">
        <f>IF(OR(G3="",F3=0),"",F3/MAX(1,TODAY()-G3+1))</f>
        <v/>
      </c>
      <c r="N3" s="20">
        <f>IF(L3="","",IF(L3=0,"Готово!",IF(M3="","",TODAY()+ROUNDUP(L3/M3,0))))</f>
        <v/>
      </c>
    </row>
    <row r="4">
      <c r="A4" s="16" t="inlineStr">
        <is>
          <t>Закладка</t>
        </is>
      </c>
      <c r="B4" s="16" t="inlineStr">
        <is>
          <t>Дизайнер (пример)</t>
        </is>
      </c>
      <c r="C4" s="16" t="n">
        <v>30</v>
      </c>
      <c r="D4" s="16" t="n">
        <v>90</v>
      </c>
      <c r="E4" s="16" t="n">
        <v>70</v>
      </c>
      <c r="F4" s="16" t="n">
        <v>0</v>
      </c>
      <c r="G4" s="15" t="n"/>
      <c r="H4" s="16" t="inlineStr">
        <is>
          <t>Не начато</t>
        </is>
      </c>
      <c r="I4" s="16" t="inlineStr"/>
      <c r="J4" s="17">
        <f>IF(A4="","",ROUND(C4*D4*E4/100,0))</f>
        <v/>
      </c>
      <c r="K4" s="18">
        <f>IFERROR(F4/J4,"")</f>
        <v/>
      </c>
      <c r="L4" s="17">
        <f>IF(J4="","",MAX(0,J4-F4))</f>
        <v/>
      </c>
      <c r="M4" s="19">
        <f>IF(OR(G4="",F4=0),"",F4/MAX(1,TODAY()-G4+1))</f>
        <v/>
      </c>
      <c r="N4" s="20">
        <f>IF(L4="","",IF(L4=0,"Готово!",IF(M4="","",TODAY()+ROUNDUP(L4/M4,0))))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IF(L5="","",IF(L5=0,"Готово!",IF(M5="","",TODAY()+ROUNDUP(L5/M5,0))))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IF(L6="","",IF(L6=0,"Готово!",IF(M6="","",TODAY()+ROUNDUP(L6/M6,0))))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IF(L7="","",IF(L7=0,"Готово!",IF(M7="","",TODAY()+ROUNDUP(L7/M7,0))))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IF(L8="","",IF(L8=0,"Готово!",IF(M8="","",TODAY()+ROUNDUP(L8/M8,0))))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IF(L9="","",IF(L9=0,"Готово!",IF(M9="","",TODAY()+ROUNDUP(L9/M9,0))))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IF(L10="","",IF(L10=0,"Готово!",IF(M10="","",TODAY()+ROUNDUP(L10/M10,0))))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IF(L11="","",IF(L11=0,"Готово!",IF(M11="","",TODAY()+ROUNDUP(L11/M11,0))))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IF(L12="","",IF(L12=0,"Готово!",IF(M12="","",TODAY()+ROUNDUP(L12/M12,0))))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IF(L13="","",IF(L13=0,"Готово!",IF(M13="","",TODAY()+ROUNDUP(L13/M13,0))))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IF(L14="","",IF(L14=0,"Готово!",IF(M14="","",TODAY()+ROUNDUP(L14/M14,0))))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IF(L15="","",IF(L15=0,"Готово!",IF(M15="","",TODAY()+ROUNDUP(L15/M15,0))))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IF(L16="","",IF(L16=0,"Готово!",IF(M16="","",TODAY()+ROUNDUP(L16/M16,0))))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IF(L17="","",IF(L17=0,"Готово!",IF(M17="","",TODAY()+ROUNDUP(L17/M17,0))))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IF(L18="","",IF(L18=0,"Готово!",IF(M18="","",TODAY()+ROUNDUP(L18/M18,0))))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IF(L19="","",IF(L19=0,"Готово!",IF(M19="","",TODAY()+ROUNDUP(L19/M19,0))))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IF(L20="","",IF(L20=0,"Готово!",IF(M20="","",TODAY()+ROUNDUP(L20/M20,0))))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IF(L21="","",IF(L21=0,"Готово!",IF(M21="","",TODAY()+ROUNDUP(L21/M21,0))))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IF(L22="","",IF(L22=0,"Готово!",IF(M22="","",TODAY()+ROUNDUP(L22/M22,0))))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IF(L23="","",IF(L23=0,"Готово!",IF(M23="","",TODAY()+ROUNDUP(L23/M23,0))))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IF(L24="","",IF(L24=0,"Готово!",IF(M24="","",TODAY()+ROUNDUP(L24/M24,0))))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IF(L25="","",IF(L25=0,"Готово!",IF(M25="","",TODAY()+ROUNDUP(L25/M25,0))))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IF(L26="","",IF(L26=0,"Готово!",IF(M26="","",TODAY()+ROUNDUP(L26/M26,0))))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IF(L27="","",IF(L27=0,"Готово!",IF(M27="","",TODAY()+ROUNDUP(L27/M27,0))))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IF(L28="","",IF(L28=0,"Готово!",IF(M28="","",TODAY()+ROUNDUP(L28/M28,0))))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IF(L29="","",IF(L29=0,"Готово!",IF(M29="","",TODAY()+ROUNDUP(L29/M29,0))))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IF(L30="","",IF(L30=0,"Готово!",IF(M30="","",TODAY()+ROUNDUP(L30/M30,0))))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IF(L31="","",IF(L31=0,"Готово!",IF(M31="","",TODAY()+ROUNDUP(L31/M31,0))))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IF(L32="","",IF(L32=0,"Готово!",IF(M32="","",TODAY()+ROUNDUP(L32/M32,0))))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IF(L33="","",IF(L33=0,"Готово!",IF(M33="","",TODAY()+ROUNDUP(L33/M33,0))))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IF(L34="","",IF(L34=0,"Готово!",IF(M34="","",TODAY()+ROUNDUP(L34/M34,0))))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IF(L35="","",IF(L35=0,"Готово!",IF(M35="","",TODAY()+ROUNDUP(L35/M35,0))))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IF(L36="","",IF(L36=0,"Готово!",IF(M36="","",TODAY()+ROUNDUP(L36/M36,0))))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IF(L37="","",IF(L37=0,"Готово!",IF(M37="","",TODAY()+ROUNDUP(L37/M37,0))))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IF(L38="","",IF(L38=0,"Готово!",IF(M38="","",TODAY()+ROUNDUP(L38/M38,0))))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IF(L39="","",IF(L39=0,"Готово!",IF(M39="","",TODAY()+ROUNDUP(L39/M39,0))))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IF(L40="","",IF(L40=0,"Готово!",IF(M40="","",TODAY()+ROUNDUP(L40/M40,0))))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IF(L41="","",IF(L41=0,"Готово!",IF(M41="","",TODAY()+ROUNDUP(L41/M41,0))))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IF(L42="","",IF(L42=0,"Готово!",IF(M42="","",TODAY()+ROUNDUP(L42/M42,0))))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IF(L43="","",IF(L43=0,"Готово!",IF(M43="","",TODAY()+ROUNDUP(L43/M43,0))))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IF(L44="","",IF(L44=0,"Готово!",IF(M44="","",TODAY()+ROUNDUP(L44/M44,0))))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IF(L45="","",IF(L45=0,"Готово!",IF(M45="","",TODAY()+ROUNDUP(L45/M45,0))))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IF(L46="","",IF(L46=0,"Готово!",IF(M46="","",TODAY()+ROUNDUP(L46/M46,0))))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IF(L47="","",IF(L47=0,"Готово!",IF(M47="","",TODAY()+ROUNDUP(L47/M47,0))))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IF(L48="","",IF(L48=0,"Готово!",IF(M48="","",TODAY()+ROUNDUP(L48/M48,0))))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IF(L49="","",IF(L49=0,"Готово!",IF(M49="","",TODAY()+ROUNDUP(L49/M49,0))))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IF(L50="","",IF(L50=0,"Готово!",IF(M50="","",TODAY()+ROUNDUP(L50/M50,0))))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IF(L51="","",IF(L51=0,"Готово!",IF(M51="","",TODAY()+ROUNDUP(L51/M51,0))))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IF(L52="","",IF(L52=0,"Готово!",IF(M52="","",TODAY()+ROUNDUP(L52/M52,0))))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IF(L53="","",IF(L53=0,"Готово!",IF(M53="","",TODAY()+ROUNDUP(L53/M53,0))))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IF(L54="","",IF(L54=0,"Готово!",IF(M54="","",TODAY()+ROUNDUP(L54/M54,0))))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IF(L55="","",IF(L55=0,"Готово!",IF(M55="","",TODAY()+ROUNDUP(L55/M55,0))))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IF(L56="","",IF(L56=0,"Готово!",IF(M56="","",TODAY()+ROUNDUP(L56/M56,0))))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IF(L57="","",IF(L57=0,"Готово!",IF(M57="","",TODAY()+ROUNDUP(L57/M57,0))))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IF(L58="","",IF(L58=0,"Готово!",IF(M58="","",TODAY()+ROUNDUP(L58/M58,0))))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IF(L59="","",IF(L59=0,"Готово!",IF(M59="","",TODAY()+ROUNDUP(L59/M59,0))))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IF(L60="","",IF(L60=0,"Готово!",IF(M60="","",TODAY()+ROUNDUP(L60/M60,0))))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IF(L61="","",IF(L61=0,"Готово!",IF(M61="","",TODAY()+ROUNDUP(L61/M61,0))))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IF(L62="","",IF(L62=0,"Готово!",IF(M62="","",TODAY()+ROUNDUP(L62/M62,0))))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IF(L63="","",IF(L63=0,"Готово!",IF(M63="","",TODAY()+ROUNDUP(L63/M63,0))))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IF(L64="","",IF(L64=0,"Готово!",IF(M64="","",TODAY()+ROUNDUP(L64/M64,0))))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IF(L65="","",IF(L65=0,"Готово!",IF(M65="","",TODAY()+ROUNDUP(L65/M65,0))))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IF(L66="","",IF(L66=0,"Готово!",IF(M66="","",TODAY()+ROUNDUP(L66/M66,0))))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IF(L67="","",IF(L67=0,"Готово!",IF(M67="","",TODAY()+ROUNDUP(L67/M67,0))))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IF(L68="","",IF(L68=0,"Готово!",IF(M68="","",TODAY()+ROUNDUP(L68/M68,0))))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IF(L69="","",IF(L69=0,"Готово!",IF(M69="","",TODAY()+ROUNDUP(L69/M69,0))))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IF(L70="","",IF(L70=0,"Готово!",IF(M70="","",TODAY()+ROUNDUP(L70/M70,0))))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IF(L71="","",IF(L71=0,"Готово!",IF(M71="","",TODAY()+ROUNDUP(L71/M71,0))))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IF(L72="","",IF(L72=0,"Готово!",IF(M72="","",TODAY()+ROUNDUP(L72/M72,0))))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IF(L73="","",IF(L73=0,"Готово!",IF(M73="","",TODAY()+ROUNDUP(L73/M73,0))))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IF(L74="","",IF(L74=0,"Готово!",IF(M74="","",TODAY()+ROUNDUP(L74/M74,0))))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IF(L75="","",IF(L75=0,"Готово!",IF(M75="","",TODAY()+ROUNDUP(L75/M75,0))))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IF(L76="","",IF(L76=0,"Готово!",IF(M76="","",TODAY()+ROUNDUP(L76/M76,0))))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IF(L77="","",IF(L77=0,"Готово!",IF(M77="","",TODAY()+ROUNDUP(L77/M77,0))))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IF(L78="","",IF(L78=0,"Готово!",IF(M78="","",TODAY()+ROUNDUP(L78/M78,0))))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IF(L79="","",IF(L79=0,"Готово!",IF(M79="","",TODAY()+ROUNDUP(L79/M79,0))))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IF(L80="","",IF(L80=0,"Готово!",IF(M80="","",TODAY()+ROUNDUP(L80/M80,0))))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IF(L81="","",IF(L81=0,"Готово!",IF(M81="","",TODAY()+ROUNDUP(L81/M81,0))))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IF(L82="","",IF(L82=0,"Готово!",IF(M82="","",TODAY()+ROUNDUP(L82/M82,0))))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IF(L83="","",IF(L83=0,"Готово!",IF(M83="","",TODAY()+ROUNDUP(L83/M83,0))))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IF(L84="","",IF(L84=0,"Готово!",IF(M84="","",TODAY()+ROUNDUP(L84/M84,0))))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IF(L85="","",IF(L85=0,"Готово!",IF(M85="","",TODAY()+ROUNDUP(L85/M85,0))))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IF(L86="","",IF(L86=0,"Готово!",IF(M86="","",TODAY()+ROUNDUP(L86/M86,0))))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IF(L87="","",IF(L87=0,"Готово!",IF(M87="","",TODAY()+ROUNDUP(L87/M87,0))))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IF(L88="","",IF(L88=0,"Готово!",IF(M88="","",TODAY()+ROUNDUP(L88/M88,0))))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IF(L89="","",IF(L89=0,"Готово!",IF(M89="","",TODAY()+ROUNDUP(L89/M89,0))))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IF(L90="","",IF(L90=0,"Готово!",IF(M90="","",TODAY()+ROUNDUP(L90/M90,0))))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IF(L91="","",IF(L91=0,"Готово!",IF(M91="","",TODAY()+ROUNDUP(L91/M91,0))))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IF(L92="","",IF(L92=0,"Готово!",IF(M92="","",TODAY()+ROUNDUP(L92/M92,0))))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IF(L93="","",IF(L93=0,"Готово!",IF(M93="","",TODAY()+ROUNDUP(L93/M93,0))))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IF(L94="","",IF(L94=0,"Готово!",IF(M94="","",TODAY()+ROUNDUP(L94/M94,0))))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IF(L95="","",IF(L95=0,"Готово!",IF(M95="","",TODAY()+ROUNDUP(L95/M95,0))))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IF(L96="","",IF(L96=0,"Готово!",IF(M96="","",TODAY()+ROUNDUP(L96/M96,0))))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IF(L97="","",IF(L97=0,"Готово!",IF(M97="","",TODAY()+ROUNDUP(L97/M97,0))))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IF(L98="","",IF(L98=0,"Готово!",IF(M98="","",TODAY()+ROUNDUP(L98/M98,0))))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IF(L99="","",IF(L99=0,"Готово!",IF(M99="","",TODAY()+ROUNDUP(L99/M99,0))))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IF(L100="","",IF(L100=0,"Готово!",IF(M100="","",TODAY()+ROUNDUP(L100/M100,0))))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IF(L101="","",IF(L101=0,"Готово!",IF(M101="","",TODAY()+ROUNDUP(L101/M101,0))))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"Не начато,В работе,На паузе,Готово"</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Бренд</t>
        </is>
      </c>
      <c r="B1" s="14" t="inlineStr">
        <is>
          <t>Номер</t>
        </is>
      </c>
      <c r="C1" s="14" t="inlineStr">
        <is>
          <t>Название цвета</t>
        </is>
      </c>
      <c r="D1" s="14" t="inlineStr">
        <is>
          <t>Мотков в наличии</t>
        </is>
      </c>
      <c r="E1" s="14" t="inlineStr">
        <is>
          <t>Мотков нужно</t>
        </is>
      </c>
      <c r="F1" s="14" t="inlineStr">
        <is>
          <t>Купить</t>
        </is>
      </c>
      <c r="G1" s="14" t="inlineStr">
        <is>
          <t>Где хранится</t>
        </is>
      </c>
      <c r="H1" s="14" t="inlineStr">
        <is>
          <t>Заметки</t>
        </is>
      </c>
    </row>
    <row r="2">
      <c r="A2" s="16" t="inlineStr">
        <is>
          <t>DMC</t>
        </is>
      </c>
      <c r="B2" s="21" t="inlineStr">
        <is>
          <t>310</t>
        </is>
      </c>
      <c r="C2" s="16" t="inlineStr">
        <is>
          <t>Чёрный</t>
        </is>
      </c>
      <c r="D2" s="16" t="n">
        <v>3</v>
      </c>
      <c r="E2" s="16" t="n">
        <v>2</v>
      </c>
      <c r="F2" s="22">
        <f>IF(AND(D2="",E2=""),"",MAX(0,E2-D2))</f>
        <v/>
      </c>
      <c r="G2" s="16" t="n"/>
      <c r="H2" s="16" t="n"/>
    </row>
    <row r="3">
      <c r="A3" s="16" t="inlineStr">
        <is>
          <t>DMC</t>
        </is>
      </c>
      <c r="B3" s="21" t="inlineStr">
        <is>
          <t>B5200</t>
        </is>
      </c>
      <c r="C3" s="16" t="inlineStr">
        <is>
          <t>Белоснежный</t>
        </is>
      </c>
      <c r="D3" s="16" t="n">
        <v>1</v>
      </c>
      <c r="E3" s="16" t="n">
        <v>2</v>
      </c>
      <c r="F3" s="22">
        <f>IF(AND(D3="",E3=""),"",MAX(0,E3-D3))</f>
        <v/>
      </c>
      <c r="G3" s="16" t="n"/>
      <c r="H3" s="16" t="n"/>
    </row>
    <row r="4">
      <c r="A4" s="16" t="inlineStr">
        <is>
          <t>DMC</t>
        </is>
      </c>
      <c r="B4" s="21" t="inlineStr">
        <is>
          <t>321</t>
        </is>
      </c>
      <c r="C4" s="16" t="inlineStr">
        <is>
          <t>Красный</t>
        </is>
      </c>
      <c r="D4" s="16" t="n">
        <v>2</v>
      </c>
      <c r="E4" s="16" t="n">
        <v>1</v>
      </c>
      <c r="F4" s="22">
        <f>IF(AND(D4="",E4=""),"",MAX(0,E4-D4))</f>
        <v/>
      </c>
      <c r="G4" s="16" t="n"/>
      <c r="H4" s="16" t="n"/>
    </row>
    <row r="5">
      <c r="A5" s="16" t="inlineStr">
        <is>
          <t>DMC</t>
        </is>
      </c>
      <c r="B5" s="21" t="inlineStr">
        <is>
          <t>3865</t>
        </is>
      </c>
      <c r="C5" s="16" t="inlineStr">
        <is>
          <t>Зимний белый</t>
        </is>
      </c>
      <c r="D5" s="16" t="n">
        <v>0</v>
      </c>
      <c r="E5" s="16" t="n">
        <v>1</v>
      </c>
      <c r="F5" s="22">
        <f>IF(AND(D5="",E5=""),"",MAX(0,E5-D5))</f>
        <v/>
      </c>
      <c r="G5" s="16" t="n"/>
      <c r="H5" s="16" t="n"/>
    </row>
    <row r="6">
      <c r="A6" s="16" t="inlineStr">
        <is>
          <t>Anchor</t>
        </is>
      </c>
      <c r="B6" s="21" t="inlineStr">
        <is>
          <t>403</t>
        </is>
      </c>
      <c r="C6" s="16" t="inlineStr">
        <is>
          <t>Чёрный</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Как пользоваться этой таблицей учёта вышивки крестом</t>
        </is>
      </c>
    </row>
    <row r="2">
      <c r="A2" t="inlineStr">
        <is>
          <t>Жёлтые ячейки заполняете вы. Синие — это формулы: их не трогайте.</t>
        </is>
      </c>
    </row>
    <row r="3">
      <c r="A3" t="inlineStr"/>
    </row>
    <row r="4">
      <c r="A4" s="3" t="inlineStr">
        <is>
          <t>Трекер проекта</t>
        </is>
      </c>
    </row>
    <row r="5">
      <c r="A5" t="inlineStr">
        <is>
          <t>1. Введите ширину, высоту и покрытие дизайна или общее количество крестиков из ключа схемы.</t>
        </is>
      </c>
    </row>
    <row r="6">
      <c r="A6" t="inlineStr">
        <is>
          <t>2. Введите дату начала и сколько дней в неделю вы обычно вышиваете.</t>
        </is>
      </c>
    </row>
    <row r="7">
      <c r="A7" t="inlineStr">
        <is>
          <t>3. После каждого дня вышивки добавляйте строку в журнал: дата, крестики и минуты. Два подхода в один день — одна строка.</t>
        </is>
      </c>
    </row>
    <row r="8">
      <c r="A8" t="inlineStr">
        <is>
          <t>4. Процент готовности, темп и примерная дата окончания обновляются сами.</t>
        </is>
      </c>
    </row>
    <row r="9">
      <c r="A9" t="inlineStr">
        <is>
          <t xml:space="preserve">   Чтобы вести ещё одну работу, сделайте копию этого листа (правый щелчок по вкладке &gt; Создать копию / Переместить или скопировать).</t>
        </is>
      </c>
    </row>
    <row r="10">
      <c r="A10" t="inlineStr"/>
    </row>
    <row r="11">
      <c r="A11" s="3" t="inlineStr">
        <is>
          <t>Список процессов</t>
        </is>
      </c>
    </row>
    <row r="12">
      <c r="A12" t="inlineStr">
        <is>
          <t>Одна строка на работу. Время от времени обновляйте «Вышито крестиков»; остальное считается само.</t>
        </is>
      </c>
    </row>
    <row r="13">
      <c r="A13" t="inlineStr"/>
    </row>
    <row r="14">
      <c r="A14" s="3" t="inlineStr">
        <is>
          <t>Учёт мулине</t>
        </is>
      </c>
    </row>
    <row r="15">
      <c r="A15" t="inlineStr">
        <is>
          <t>Одна строка на нитку. «Купить» = мотков нужно минус мотков в наличии.</t>
        </is>
      </c>
    </row>
    <row r="16">
      <c r="A16" t="inlineStr"/>
    </row>
    <row r="17">
      <c r="A17" t="inlineStr">
        <is>
          <t>Считать крестики — самое долгое. Трекер вышивки StitchThis считает их, пока вы отмечаете,</t>
        </is>
      </c>
    </row>
    <row r="18">
      <c r="A18" t="inlineStr">
        <is>
          <t>рассчитывает темп и дату окончания и ведёт ваш запас мулине: https://stitchthis.io/ru/treker-vyshivki-krestom</t>
        </is>
      </c>
    </row>
    <row r="19">
      <c r="A19" t="inlineStr">
        <is>
          <t>Бесплатный шаблон с https://stitchthis.io/ru/tools/tablitsa-ucheta-vyshivki-krestom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Таблица учёта вышивки крестом</dc:title>
  <dcterms:created xmlns:dcterms="http://purl.org/dc/terms/" xmlns:xsi="http://www.w3.org/2001/XMLSchema-instance" xsi:type="dcterms:W3CDTF">2026-11-01T00:00:00Z</dcterms:created>
  <dcterms:modified xmlns:dcterms="http://purl.org/dc/terms/" xmlns:xsi="http://www.w3.org/2001/XMLSchema-instance" xsi:type="dcterms:W3CDTF">2026-11-02T16:32:01Z</dcterms:modified>
</cp:coreProperties>
</file>